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ctcloud-my.sharepoint.com/personal/01427721_wf_uct_ac_za/Documents/6. Nudging Financial Behaviour/1.Podcast/SEASON TWO/Extra content/Ep 9/"/>
    </mc:Choice>
  </mc:AlternateContent>
  <xr:revisionPtr revIDLastSave="0" documentId="8_{E59383A0-4EE7-433A-8536-E8A1B2244655}" xr6:coauthVersionLast="47" xr6:coauthVersionMax="47" xr10:uidLastSave="{00000000-0000-0000-0000-000000000000}"/>
  <bookViews>
    <workbookView xWindow="-24120" yWindow="2595" windowWidth="24240" windowHeight="13020" xr2:uid="{E71644F7-7804-4710-BEBD-2C744495C770}"/>
  </bookViews>
  <sheets>
    <sheet name="Portfo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5" i="1" l="1"/>
  <c r="R15" i="1"/>
  <c r="P15" i="1"/>
  <c r="N15" i="1"/>
  <c r="H15" i="1"/>
  <c r="U14" i="1"/>
  <c r="S14" i="1"/>
  <c r="Q14" i="1"/>
  <c r="O14" i="1"/>
  <c r="M14" i="1"/>
  <c r="D14" i="1"/>
  <c r="U13" i="1"/>
  <c r="S13" i="1"/>
  <c r="Q13" i="1"/>
  <c r="O13" i="1"/>
  <c r="M13" i="1"/>
  <c r="D13" i="1"/>
  <c r="U12" i="1"/>
  <c r="S12" i="1"/>
  <c r="Q12" i="1"/>
  <c r="O12" i="1"/>
  <c r="M12" i="1"/>
  <c r="U11" i="1"/>
  <c r="S11" i="1"/>
  <c r="Q11" i="1"/>
  <c r="O11" i="1"/>
  <c r="M11" i="1"/>
  <c r="U10" i="1"/>
  <c r="S10" i="1"/>
  <c r="Q10" i="1"/>
  <c r="O10" i="1"/>
  <c r="M10" i="1"/>
  <c r="D10" i="1"/>
  <c r="U9" i="1"/>
  <c r="S9" i="1"/>
  <c r="Q9" i="1"/>
  <c r="O9" i="1"/>
  <c r="M9" i="1"/>
  <c r="U8" i="1"/>
  <c r="S8" i="1"/>
  <c r="Q8" i="1"/>
  <c r="O8" i="1"/>
  <c r="M8" i="1"/>
  <c r="U7" i="1"/>
  <c r="S7" i="1"/>
  <c r="Q7" i="1"/>
  <c r="O7" i="1"/>
  <c r="M7" i="1"/>
  <c r="D7" i="1"/>
  <c r="U6" i="1"/>
  <c r="S6" i="1"/>
  <c r="Q6" i="1"/>
  <c r="O6" i="1"/>
  <c r="M6" i="1"/>
  <c r="U5" i="1"/>
  <c r="S5" i="1"/>
  <c r="Q5" i="1"/>
  <c r="O5" i="1"/>
  <c r="M5" i="1"/>
  <c r="U4" i="1"/>
  <c r="S4" i="1"/>
  <c r="Q4" i="1"/>
  <c r="O4" i="1"/>
  <c r="M4" i="1"/>
  <c r="U3" i="1"/>
  <c r="S3" i="1"/>
  <c r="Q3" i="1"/>
  <c r="O3" i="1"/>
  <c r="L15" i="1"/>
  <c r="D3" i="1"/>
  <c r="K6" i="1" l="1"/>
  <c r="K14" i="1"/>
  <c r="K10" i="1"/>
  <c r="D15" i="1"/>
  <c r="K7" i="1"/>
  <c r="K5" i="1"/>
  <c r="K4" i="1"/>
  <c r="K13" i="1"/>
  <c r="K11" i="1"/>
  <c r="K8" i="1"/>
  <c r="K12" i="1"/>
  <c r="K9" i="1"/>
  <c r="M3" i="1"/>
  <c r="K3" i="1" s="1"/>
  <c r="K15" i="1" l="1"/>
  <c r="J3" i="1" s="1"/>
  <c r="W3" i="1" l="1"/>
  <c r="J8" i="1"/>
  <c r="W8" i="1" s="1"/>
  <c r="J6" i="1"/>
  <c r="W6" i="1" s="1"/>
  <c r="J10" i="1"/>
  <c r="W10" i="1" s="1"/>
  <c r="J14" i="1"/>
  <c r="W14" i="1" s="1"/>
  <c r="J7" i="1"/>
  <c r="W7" i="1" s="1"/>
  <c r="J4" i="1"/>
  <c r="W4" i="1" s="1"/>
  <c r="J12" i="1"/>
  <c r="W12" i="1" s="1"/>
  <c r="J13" i="1"/>
  <c r="W13" i="1" s="1"/>
  <c r="J9" i="1"/>
  <c r="W9" i="1" s="1"/>
  <c r="J5" i="1"/>
  <c r="W5" i="1" s="1"/>
  <c r="J11" i="1"/>
  <c r="W11" i="1" s="1"/>
  <c r="J15" i="1" l="1"/>
</calcChain>
</file>

<file path=xl/sharedStrings.xml><?xml version="1.0" encoding="utf-8"?>
<sst xmlns="http://schemas.openxmlformats.org/spreadsheetml/2006/main" count="53" uniqueCount="47">
  <si>
    <t>ASSET CLASS</t>
  </si>
  <si>
    <t>MIN</t>
  </si>
  <si>
    <t>MAX</t>
  </si>
  <si>
    <t>NV</t>
  </si>
  <si>
    <t>CATEGORY</t>
  </si>
  <si>
    <t>e.g. ETFs</t>
  </si>
  <si>
    <t>Total</t>
  </si>
  <si>
    <t>RA / Pension</t>
  </si>
  <si>
    <t>TFSA</t>
  </si>
  <si>
    <t>Discretionary</t>
  </si>
  <si>
    <t>Cash</t>
  </si>
  <si>
    <t>Direct property</t>
  </si>
  <si>
    <t>Comments</t>
  </si>
  <si>
    <t>Buy/Sell</t>
  </si>
  <si>
    <t>Equities</t>
  </si>
  <si>
    <t>Home market (SA)</t>
  </si>
  <si>
    <t>CTOP50</t>
  </si>
  <si>
    <t>Developed Markets (DM)</t>
  </si>
  <si>
    <t>STXWDM, STXNDQ</t>
  </si>
  <si>
    <t>I need a bit more DM equities</t>
  </si>
  <si>
    <t>Emerging Markets (EM)</t>
  </si>
  <si>
    <t>I need more EM equities</t>
  </si>
  <si>
    <t>Special interest / sector specific</t>
  </si>
  <si>
    <t>Interest-bearing</t>
  </si>
  <si>
    <t>Bonds (SA)</t>
  </si>
  <si>
    <t>Currency notes</t>
  </si>
  <si>
    <t>NEWGBP</t>
  </si>
  <si>
    <t>Bonds (global)</t>
  </si>
  <si>
    <t>I need a bit more global bonds</t>
  </si>
  <si>
    <t>Real Estate / Property</t>
  </si>
  <si>
    <t>Listed property (SA)</t>
  </si>
  <si>
    <t>CSPROP</t>
  </si>
  <si>
    <t>Listed property (Global)</t>
  </si>
  <si>
    <t>ETFGRE</t>
  </si>
  <si>
    <t>I need more global property</t>
  </si>
  <si>
    <t>Physical commodities</t>
  </si>
  <si>
    <t>Precious Metals</t>
  </si>
  <si>
    <t>GLD, ETFPLD</t>
  </si>
  <si>
    <t>I hold way too much cash</t>
  </si>
  <si>
    <t>DESIRED PORTFOLIO VS. ACTUAL PORTFOLIO HOLDINGS</t>
  </si>
  <si>
    <t>Cells marked in green are for you to "play" with. Best to leave the others alone :)</t>
  </si>
  <si>
    <t>STXMMT, SYG4IR</t>
  </si>
  <si>
    <t>STXGVI</t>
  </si>
  <si>
    <t>FNBWGB, DCCUSD</t>
  </si>
  <si>
    <t>STXEMG, STXNDA</t>
  </si>
  <si>
    <t>I need a bit more SA bonds</t>
  </si>
  <si>
    <t>I can consider some niche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</si>
</sst>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Open Sans"/>
    </font>
    <font>
      <sz val="10"/>
      <color rgb="FF000000"/>
      <name val="Open Sans"/>
    </font>
    <font>
      <b/>
      <sz val="10"/>
      <color rgb="FF000000"/>
      <name val="Arial"/>
      <family val="2"/>
    </font>
    <font>
      <b/>
      <sz val="10"/>
      <name val="Open Sans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 wrapText="1"/>
    </xf>
    <xf numFmtId="6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9" fontId="5" fillId="0" borderId="1" xfId="1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9" fontId="6" fillId="0" borderId="0" xfId="0" applyNumberFormat="1" applyFont="1" applyAlignment="1">
      <alignment vertical="center"/>
    </xf>
    <xf numFmtId="9" fontId="5" fillId="7" borderId="1" xfId="0" applyNumberFormat="1" applyFont="1" applyFill="1" applyBorder="1" applyAlignment="1">
      <alignment horizontal="center" vertical="center" wrapText="1"/>
    </xf>
    <xf numFmtId="9" fontId="5" fillId="7" borderId="4" xfId="0" applyNumberFormat="1" applyFont="1" applyFill="1" applyBorder="1" applyAlignment="1">
      <alignment horizontal="center" vertical="center" wrapText="1"/>
    </xf>
    <xf numFmtId="164" fontId="5" fillId="7" borderId="1" xfId="1" applyNumberFormat="1" applyFont="1" applyFill="1" applyBorder="1" applyAlignment="1">
      <alignment vertical="center" wrapText="1"/>
    </xf>
    <xf numFmtId="9" fontId="5" fillId="7" borderId="1" xfId="1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9" fontId="5" fillId="7" borderId="1" xfId="0" applyNumberFormat="1" applyFont="1" applyFill="1" applyBorder="1" applyAlignment="1">
      <alignment vertical="center" wrapText="1"/>
    </xf>
    <xf numFmtId="9" fontId="5" fillId="7" borderId="4" xfId="0" applyNumberFormat="1" applyFont="1" applyFill="1" applyBorder="1" applyAlignment="1">
      <alignment vertical="center" wrapText="1"/>
    </xf>
    <xf numFmtId="6" fontId="7" fillId="7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9" fontId="5" fillId="3" borderId="4" xfId="0" applyNumberFormat="1" applyFont="1" applyFill="1" applyBorder="1" applyAlignment="1">
      <alignment horizontal="center" vertical="center" wrapText="1"/>
    </xf>
    <xf numFmtId="9" fontId="5" fillId="3" borderId="5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9" fontId="5" fillId="4" borderId="4" xfId="0" applyNumberFormat="1" applyFont="1" applyFill="1" applyBorder="1" applyAlignment="1">
      <alignment horizontal="center" vertical="center" wrapText="1"/>
    </xf>
    <xf numFmtId="9" fontId="5" fillId="4" borderId="5" xfId="0" applyNumberFormat="1" applyFont="1" applyFill="1" applyBorder="1" applyAlignment="1">
      <alignment horizontal="center" vertical="center" wrapText="1"/>
    </xf>
    <xf numFmtId="9" fontId="5" fillId="4" borderId="6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e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E033-FA7C-42D8-941C-BC9EC2477906}">
  <dimension ref="A1:AF1000"/>
  <sheetViews>
    <sheetView tabSelected="1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I3" sqref="I3"/>
    </sheetView>
  </sheetViews>
  <sheetFormatPr defaultColWidth="8.87890625" defaultRowHeight="14.35" x14ac:dyDescent="0.5"/>
  <cols>
    <col min="1" max="1" width="19.41015625" style="3" bestFit="1" customWidth="1"/>
    <col min="2" max="4" width="5.76171875" style="3" customWidth="1"/>
    <col min="5" max="5" width="27.52734375" style="3" customWidth="1"/>
    <col min="6" max="8" width="7.234375" style="3" customWidth="1"/>
    <col min="9" max="9" width="18" style="3" customWidth="1"/>
    <col min="10" max="10" width="7.234375" style="3" customWidth="1"/>
    <col min="11" max="11" width="10.3515625" style="3" customWidth="1"/>
    <col min="12" max="12" width="7.234375" style="3" customWidth="1"/>
    <col min="13" max="13" width="10.41015625" style="3" customWidth="1"/>
    <col min="14" max="14" width="7.234375" style="3" customWidth="1"/>
    <col min="15" max="15" width="8.87890625" style="3" customWidth="1"/>
    <col min="16" max="16" width="7.234375" style="3" customWidth="1"/>
    <col min="17" max="17" width="8.87890625" style="3" customWidth="1"/>
    <col min="18" max="18" width="5.64453125" style="3" customWidth="1"/>
    <col min="19" max="19" width="8.87890625" style="3" customWidth="1"/>
    <col min="20" max="20" width="5.64453125" style="3" customWidth="1"/>
    <col min="21" max="21" width="10.41015625" style="3" customWidth="1"/>
    <col min="22" max="22" width="29.3515625" style="3" bestFit="1" customWidth="1"/>
    <col min="23" max="23" width="11.3515625" style="3" bestFit="1" customWidth="1"/>
    <col min="24" max="16384" width="8.87890625" style="3"/>
  </cols>
  <sheetData>
    <row r="1" spans="1:32" ht="15" customHeight="1" thickBot="1" x14ac:dyDescent="0.55000000000000004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" customHeight="1" thickBot="1" x14ac:dyDescent="0.55000000000000004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1</v>
      </c>
      <c r="G2" s="4" t="s">
        <v>2</v>
      </c>
      <c r="H2" s="4" t="s">
        <v>3</v>
      </c>
      <c r="I2" s="4" t="s">
        <v>5</v>
      </c>
      <c r="J2" s="31" t="s">
        <v>6</v>
      </c>
      <c r="K2" s="32"/>
      <c r="L2" s="31" t="s">
        <v>7</v>
      </c>
      <c r="M2" s="32"/>
      <c r="N2" s="31" t="s">
        <v>8</v>
      </c>
      <c r="O2" s="32"/>
      <c r="P2" s="31" t="s">
        <v>9</v>
      </c>
      <c r="Q2" s="32"/>
      <c r="R2" s="31" t="s">
        <v>10</v>
      </c>
      <c r="S2" s="32"/>
      <c r="T2" s="31" t="s">
        <v>11</v>
      </c>
      <c r="U2" s="32"/>
      <c r="V2" s="5" t="s">
        <v>12</v>
      </c>
      <c r="W2" s="6" t="s">
        <v>13</v>
      </c>
      <c r="X2" s="2"/>
      <c r="Y2" s="2"/>
      <c r="Z2" s="2"/>
      <c r="AA2" s="2"/>
      <c r="AB2" s="2"/>
      <c r="AC2" s="2"/>
      <c r="AD2" s="2"/>
      <c r="AE2" s="2"/>
      <c r="AF2" s="2"/>
    </row>
    <row r="3" spans="1:32" ht="15" customHeight="1" thickBot="1" x14ac:dyDescent="0.55000000000000004">
      <c r="A3" s="33" t="s">
        <v>14</v>
      </c>
      <c r="B3" s="35">
        <v>0.25</v>
      </c>
      <c r="C3" s="35">
        <v>0.8</v>
      </c>
      <c r="D3" s="35">
        <f>SUM(H3:H6)</f>
        <v>0.39999999999999997</v>
      </c>
      <c r="E3" s="9" t="s">
        <v>15</v>
      </c>
      <c r="F3" s="10">
        <v>0.1</v>
      </c>
      <c r="G3" s="10">
        <v>0.4</v>
      </c>
      <c r="H3" s="23">
        <v>0.1</v>
      </c>
      <c r="I3" s="28" t="s">
        <v>16</v>
      </c>
      <c r="J3" s="11">
        <f t="shared" ref="J3:J14" si="0">K3/K$15</f>
        <v>0.10152</v>
      </c>
      <c r="K3" s="12">
        <f>M3+O3+Q3+S3+U3</f>
        <v>253800</v>
      </c>
      <c r="L3" s="25">
        <v>0.217</v>
      </c>
      <c r="M3" s="12">
        <f t="shared" ref="M3:M14" si="1">L3*M$15</f>
        <v>217000</v>
      </c>
      <c r="N3" s="25">
        <v>0.184</v>
      </c>
      <c r="O3" s="12">
        <f t="shared" ref="O3:O14" si="2">N3*O$15</f>
        <v>36800</v>
      </c>
      <c r="P3" s="25"/>
      <c r="Q3" s="12">
        <f t="shared" ref="Q3:Q14" si="3">P3*Q$15</f>
        <v>0</v>
      </c>
      <c r="R3" s="11"/>
      <c r="S3" s="12">
        <f t="shared" ref="S3:S14" si="4">R3*S$15</f>
        <v>0</v>
      </c>
      <c r="T3" s="11"/>
      <c r="U3" s="12">
        <f t="shared" ref="U3:U14" si="5">T3*U$15</f>
        <v>0</v>
      </c>
      <c r="V3" s="27"/>
      <c r="W3" s="12">
        <f t="shared" ref="W3:W14" si="6">(H3-J3)*$K$15</f>
        <v>-3799.9999999999841</v>
      </c>
      <c r="X3" s="2"/>
      <c r="Y3" s="2"/>
      <c r="Z3" s="2"/>
      <c r="AA3" s="2"/>
      <c r="AB3" s="2"/>
      <c r="AC3" s="2"/>
      <c r="AD3" s="2"/>
      <c r="AE3" s="2"/>
      <c r="AF3" s="2"/>
    </row>
    <row r="4" spans="1:32" ht="15" customHeight="1" thickBot="1" x14ac:dyDescent="0.55000000000000004">
      <c r="A4" s="34"/>
      <c r="B4" s="36"/>
      <c r="C4" s="36"/>
      <c r="D4" s="36"/>
      <c r="E4" s="7" t="s">
        <v>17</v>
      </c>
      <c r="F4" s="10">
        <v>0.1</v>
      </c>
      <c r="G4" s="8">
        <v>0.3</v>
      </c>
      <c r="H4" s="24">
        <v>0.1</v>
      </c>
      <c r="I4" s="29" t="s">
        <v>18</v>
      </c>
      <c r="J4" s="11">
        <f t="shared" si="0"/>
        <v>8.7480000000000002E-2</v>
      </c>
      <c r="K4" s="12">
        <f t="shared" ref="K4:K14" si="7">M4+O4+Q4+S4+U4</f>
        <v>218700</v>
      </c>
      <c r="L4" s="25">
        <v>9.7000000000000003E-2</v>
      </c>
      <c r="M4" s="12">
        <f t="shared" si="1"/>
        <v>97000</v>
      </c>
      <c r="N4" s="25">
        <v>0.26200000000000001</v>
      </c>
      <c r="O4" s="12">
        <f t="shared" si="2"/>
        <v>52400</v>
      </c>
      <c r="P4" s="25">
        <v>0.154</v>
      </c>
      <c r="Q4" s="12">
        <f t="shared" si="3"/>
        <v>69300</v>
      </c>
      <c r="R4" s="11"/>
      <c r="S4" s="12">
        <f t="shared" si="4"/>
        <v>0</v>
      </c>
      <c r="T4" s="11"/>
      <c r="U4" s="12">
        <f t="shared" si="5"/>
        <v>0</v>
      </c>
      <c r="V4" s="27" t="s">
        <v>19</v>
      </c>
      <c r="W4" s="12">
        <f t="shared" si="6"/>
        <v>31300.000000000007</v>
      </c>
      <c r="X4" s="2"/>
      <c r="Y4" s="2"/>
      <c r="Z4" s="2"/>
      <c r="AA4" s="2"/>
      <c r="AB4" s="2"/>
      <c r="AC4" s="2"/>
      <c r="AD4" s="2"/>
      <c r="AE4" s="2"/>
      <c r="AF4" s="2"/>
    </row>
    <row r="5" spans="1:32" ht="15" customHeight="1" thickBot="1" x14ac:dyDescent="0.55000000000000004">
      <c r="A5" s="34"/>
      <c r="B5" s="36"/>
      <c r="C5" s="36"/>
      <c r="D5" s="36"/>
      <c r="E5" s="7" t="s">
        <v>20</v>
      </c>
      <c r="F5" s="10">
        <v>0.05</v>
      </c>
      <c r="G5" s="10">
        <v>0.3</v>
      </c>
      <c r="H5" s="23">
        <v>0.15</v>
      </c>
      <c r="I5" s="28" t="s">
        <v>44</v>
      </c>
      <c r="J5" s="11">
        <f t="shared" si="0"/>
        <v>0.11182</v>
      </c>
      <c r="K5" s="12">
        <f t="shared" si="7"/>
        <v>279550</v>
      </c>
      <c r="L5" s="25">
        <v>0.157</v>
      </c>
      <c r="M5" s="12">
        <f t="shared" si="1"/>
        <v>157000</v>
      </c>
      <c r="N5" s="25">
        <v>0.16500000000000001</v>
      </c>
      <c r="O5" s="12">
        <f t="shared" si="2"/>
        <v>33000</v>
      </c>
      <c r="P5" s="25">
        <v>0.19900000000000001</v>
      </c>
      <c r="Q5" s="12">
        <f t="shared" si="3"/>
        <v>89550</v>
      </c>
      <c r="R5" s="11"/>
      <c r="S5" s="12">
        <f t="shared" si="4"/>
        <v>0</v>
      </c>
      <c r="T5" s="11"/>
      <c r="U5" s="12">
        <f t="shared" si="5"/>
        <v>0</v>
      </c>
      <c r="V5" s="27" t="s">
        <v>21</v>
      </c>
      <c r="W5" s="12">
        <f t="shared" si="6"/>
        <v>95449.999999999985</v>
      </c>
      <c r="X5" s="2"/>
      <c r="Y5" s="2"/>
      <c r="Z5" s="2"/>
      <c r="AA5" s="2"/>
      <c r="AB5" s="2"/>
      <c r="AC5" s="2"/>
      <c r="AD5" s="2"/>
      <c r="AE5" s="2"/>
      <c r="AF5" s="2"/>
    </row>
    <row r="6" spans="1:32" ht="15" customHeight="1" thickBot="1" x14ac:dyDescent="0.55000000000000004">
      <c r="A6" s="34"/>
      <c r="B6" s="36"/>
      <c r="C6" s="36"/>
      <c r="D6" s="36"/>
      <c r="E6" s="9" t="s">
        <v>22</v>
      </c>
      <c r="F6" s="10">
        <v>0</v>
      </c>
      <c r="G6" s="10">
        <v>0.2</v>
      </c>
      <c r="H6" s="23">
        <v>0.05</v>
      </c>
      <c r="I6" s="28" t="s">
        <v>41</v>
      </c>
      <c r="J6" s="11">
        <f t="shared" si="0"/>
        <v>4.1680000000000002E-2</v>
      </c>
      <c r="K6" s="12">
        <f t="shared" si="7"/>
        <v>104200</v>
      </c>
      <c r="L6" s="25">
        <v>8.6999999999999994E-2</v>
      </c>
      <c r="M6" s="12">
        <f t="shared" si="1"/>
        <v>87000</v>
      </c>
      <c r="N6" s="25">
        <v>8.5999999999999993E-2</v>
      </c>
      <c r="O6" s="12">
        <f t="shared" si="2"/>
        <v>17200</v>
      </c>
      <c r="P6" s="25"/>
      <c r="Q6" s="12">
        <f t="shared" si="3"/>
        <v>0</v>
      </c>
      <c r="R6" s="11"/>
      <c r="S6" s="12">
        <f t="shared" si="4"/>
        <v>0</v>
      </c>
      <c r="T6" s="11"/>
      <c r="U6" s="12">
        <f t="shared" si="5"/>
        <v>0</v>
      </c>
      <c r="V6" s="27" t="s">
        <v>46</v>
      </c>
      <c r="W6" s="12">
        <f t="shared" si="6"/>
        <v>20800.000000000004</v>
      </c>
      <c r="X6" s="2"/>
      <c r="Y6" s="2"/>
      <c r="Z6" s="2"/>
      <c r="AA6" s="2"/>
      <c r="AB6" s="2"/>
      <c r="AC6" s="2"/>
      <c r="AD6" s="2"/>
      <c r="AE6" s="2"/>
      <c r="AF6" s="2"/>
    </row>
    <row r="7" spans="1:32" ht="15" customHeight="1" thickBot="1" x14ac:dyDescent="0.55000000000000004">
      <c r="A7" s="37" t="s">
        <v>23</v>
      </c>
      <c r="B7" s="39">
        <v>0</v>
      </c>
      <c r="C7" s="39">
        <v>0.6</v>
      </c>
      <c r="D7" s="39">
        <f>SUM(H7:H9)</f>
        <v>0.2</v>
      </c>
      <c r="E7" s="13" t="s">
        <v>24</v>
      </c>
      <c r="F7" s="14">
        <v>0</v>
      </c>
      <c r="G7" s="14">
        <v>0.4</v>
      </c>
      <c r="H7" s="23">
        <v>0.1</v>
      </c>
      <c r="I7" s="28" t="s">
        <v>42</v>
      </c>
      <c r="J7" s="11">
        <f t="shared" si="0"/>
        <v>9.1060000000000002E-2</v>
      </c>
      <c r="K7" s="12">
        <f t="shared" si="7"/>
        <v>227650</v>
      </c>
      <c r="L7" s="25">
        <v>0.14399999999999999</v>
      </c>
      <c r="M7" s="12">
        <f t="shared" si="1"/>
        <v>144000</v>
      </c>
      <c r="N7" s="25">
        <v>8.3000000000000004E-2</v>
      </c>
      <c r="O7" s="12">
        <f t="shared" si="2"/>
        <v>16600</v>
      </c>
      <c r="P7" s="25">
        <v>0.14899999999999999</v>
      </c>
      <c r="Q7" s="12">
        <f t="shared" si="3"/>
        <v>67050</v>
      </c>
      <c r="R7" s="11"/>
      <c r="S7" s="12">
        <f t="shared" si="4"/>
        <v>0</v>
      </c>
      <c r="T7" s="11"/>
      <c r="U7" s="12">
        <f t="shared" si="5"/>
        <v>0</v>
      </c>
      <c r="V7" s="27" t="s">
        <v>45</v>
      </c>
      <c r="W7" s="12">
        <f t="shared" si="6"/>
        <v>22350.000000000007</v>
      </c>
      <c r="X7" s="2"/>
      <c r="Y7" s="2"/>
      <c r="Z7" s="2"/>
      <c r="AA7" s="2"/>
      <c r="AB7" s="2"/>
      <c r="AC7" s="2"/>
      <c r="AD7" s="2"/>
      <c r="AE7" s="2"/>
      <c r="AF7" s="2"/>
    </row>
    <row r="8" spans="1:32" ht="15" customHeight="1" thickBot="1" x14ac:dyDescent="0.55000000000000004">
      <c r="A8" s="38"/>
      <c r="B8" s="40"/>
      <c r="C8" s="40"/>
      <c r="D8" s="40"/>
      <c r="E8" s="13" t="s">
        <v>25</v>
      </c>
      <c r="F8" s="14">
        <v>0</v>
      </c>
      <c r="G8" s="14">
        <v>0.2</v>
      </c>
      <c r="H8" s="23">
        <v>0.05</v>
      </c>
      <c r="I8" s="28" t="s">
        <v>26</v>
      </c>
      <c r="J8" s="11">
        <f t="shared" si="0"/>
        <v>5.3159999999999999E-2</v>
      </c>
      <c r="K8" s="12">
        <f t="shared" si="7"/>
        <v>132900</v>
      </c>
      <c r="L8" s="25">
        <v>8.6999999999999994E-2</v>
      </c>
      <c r="M8" s="12">
        <f t="shared" si="1"/>
        <v>87000</v>
      </c>
      <c r="N8" s="25"/>
      <c r="O8" s="12">
        <f t="shared" si="2"/>
        <v>0</v>
      </c>
      <c r="P8" s="25">
        <v>0.10199999999999999</v>
      </c>
      <c r="Q8" s="12">
        <f t="shared" si="3"/>
        <v>45900</v>
      </c>
      <c r="R8" s="11"/>
      <c r="S8" s="12">
        <f t="shared" si="4"/>
        <v>0</v>
      </c>
      <c r="T8" s="11"/>
      <c r="U8" s="12">
        <f t="shared" si="5"/>
        <v>0</v>
      </c>
      <c r="V8" s="27"/>
      <c r="W8" s="12">
        <f t="shared" si="6"/>
        <v>-7899.99999999999</v>
      </c>
      <c r="X8" s="2"/>
      <c r="Y8" s="2"/>
      <c r="Z8" s="2"/>
      <c r="AA8" s="2"/>
      <c r="AB8" s="2"/>
      <c r="AC8" s="2"/>
      <c r="AD8" s="2"/>
      <c r="AE8" s="2"/>
      <c r="AF8" s="2"/>
    </row>
    <row r="9" spans="1:32" ht="15" customHeight="1" thickBot="1" x14ac:dyDescent="0.55000000000000004">
      <c r="A9" s="38"/>
      <c r="B9" s="40"/>
      <c r="C9" s="40"/>
      <c r="D9" s="40"/>
      <c r="E9" s="13" t="s">
        <v>27</v>
      </c>
      <c r="F9" s="14">
        <v>0</v>
      </c>
      <c r="G9" s="14">
        <v>0.2</v>
      </c>
      <c r="H9" s="23">
        <v>0.05</v>
      </c>
      <c r="I9" s="28" t="s">
        <v>43</v>
      </c>
      <c r="J9" s="11">
        <f t="shared" si="0"/>
        <v>3.4079999999999999E-2</v>
      </c>
      <c r="K9" s="12">
        <f t="shared" si="7"/>
        <v>85200</v>
      </c>
      <c r="L9" s="25">
        <v>6.5000000000000002E-2</v>
      </c>
      <c r="M9" s="12">
        <f t="shared" si="1"/>
        <v>65000</v>
      </c>
      <c r="N9" s="25">
        <v>0.10100000000000001</v>
      </c>
      <c r="O9" s="12">
        <f t="shared" si="2"/>
        <v>20200</v>
      </c>
      <c r="P9" s="25"/>
      <c r="Q9" s="12">
        <f t="shared" si="3"/>
        <v>0</v>
      </c>
      <c r="R9" s="11"/>
      <c r="S9" s="12">
        <f t="shared" si="4"/>
        <v>0</v>
      </c>
      <c r="T9" s="11"/>
      <c r="U9" s="12">
        <f t="shared" si="5"/>
        <v>0</v>
      </c>
      <c r="V9" s="27" t="s">
        <v>28</v>
      </c>
      <c r="W9" s="12">
        <f t="shared" si="6"/>
        <v>39800.000000000007</v>
      </c>
      <c r="X9" s="2"/>
      <c r="Y9" s="2"/>
      <c r="Z9" s="2"/>
      <c r="AA9" s="2"/>
      <c r="AB9" s="2"/>
      <c r="AC9" s="2"/>
      <c r="AD9" s="2"/>
      <c r="AE9" s="2"/>
      <c r="AF9" s="2"/>
    </row>
    <row r="10" spans="1:32" ht="15" customHeight="1" thickBot="1" x14ac:dyDescent="0.55000000000000004">
      <c r="A10" s="41" t="s">
        <v>29</v>
      </c>
      <c r="B10" s="44">
        <v>0</v>
      </c>
      <c r="C10" s="44">
        <v>0.5</v>
      </c>
      <c r="D10" s="44">
        <f>SUM(H10:H12)</f>
        <v>0.25</v>
      </c>
      <c r="E10" s="15" t="s">
        <v>11</v>
      </c>
      <c r="F10" s="16">
        <v>0</v>
      </c>
      <c r="G10" s="16">
        <v>0.4</v>
      </c>
      <c r="H10" s="23">
        <v>0.2</v>
      </c>
      <c r="I10" s="28"/>
      <c r="J10" s="11">
        <f t="shared" si="0"/>
        <v>0.2</v>
      </c>
      <c r="K10" s="12">
        <f t="shared" si="7"/>
        <v>500000</v>
      </c>
      <c r="L10" s="26"/>
      <c r="M10" s="12">
        <f t="shared" si="1"/>
        <v>0</v>
      </c>
      <c r="N10" s="26"/>
      <c r="O10" s="12">
        <f t="shared" si="2"/>
        <v>0</v>
      </c>
      <c r="P10" s="26"/>
      <c r="Q10" s="12">
        <f t="shared" si="3"/>
        <v>0</v>
      </c>
      <c r="R10" s="17"/>
      <c r="S10" s="12">
        <f t="shared" si="4"/>
        <v>0</v>
      </c>
      <c r="T10" s="17">
        <v>1</v>
      </c>
      <c r="U10" s="12">
        <f t="shared" si="5"/>
        <v>500000</v>
      </c>
      <c r="V10" s="27"/>
      <c r="W10" s="12">
        <f t="shared" si="6"/>
        <v>0</v>
      </c>
      <c r="X10" s="2"/>
      <c r="Y10" s="2"/>
      <c r="Z10" s="2"/>
      <c r="AA10" s="2"/>
      <c r="AB10" s="2"/>
      <c r="AC10" s="2"/>
      <c r="AD10" s="2"/>
      <c r="AE10" s="2"/>
      <c r="AF10" s="2"/>
    </row>
    <row r="11" spans="1:32" ht="15" customHeight="1" thickBot="1" x14ac:dyDescent="0.55000000000000004">
      <c r="A11" s="42"/>
      <c r="B11" s="45"/>
      <c r="C11" s="45"/>
      <c r="D11" s="45"/>
      <c r="E11" s="15" t="s">
        <v>30</v>
      </c>
      <c r="F11" s="16">
        <v>0</v>
      </c>
      <c r="G11" s="16">
        <v>0.2</v>
      </c>
      <c r="H11" s="23">
        <v>0</v>
      </c>
      <c r="I11" s="28" t="s">
        <v>31</v>
      </c>
      <c r="J11" s="11">
        <f t="shared" si="0"/>
        <v>0</v>
      </c>
      <c r="K11" s="12">
        <f t="shared" si="7"/>
        <v>0</v>
      </c>
      <c r="L11" s="26"/>
      <c r="M11" s="12">
        <f t="shared" si="1"/>
        <v>0</v>
      </c>
      <c r="N11" s="26"/>
      <c r="O11" s="12">
        <f t="shared" si="2"/>
        <v>0</v>
      </c>
      <c r="P11" s="26"/>
      <c r="Q11" s="12">
        <f t="shared" si="3"/>
        <v>0</v>
      </c>
      <c r="R11" s="17"/>
      <c r="S11" s="12">
        <f t="shared" si="4"/>
        <v>0</v>
      </c>
      <c r="T11" s="17"/>
      <c r="U11" s="12">
        <f t="shared" si="5"/>
        <v>0</v>
      </c>
      <c r="V11" s="27"/>
      <c r="W11" s="12">
        <f t="shared" si="6"/>
        <v>0</v>
      </c>
      <c r="X11" s="2"/>
      <c r="Y11" s="2"/>
      <c r="Z11" s="2"/>
      <c r="AA11" s="2"/>
      <c r="AB11" s="2"/>
      <c r="AC11" s="2"/>
      <c r="AD11" s="2"/>
      <c r="AE11" s="2"/>
      <c r="AF11" s="2"/>
    </row>
    <row r="12" spans="1:32" ht="15" customHeight="1" thickBot="1" x14ac:dyDescent="0.55000000000000004">
      <c r="A12" s="43"/>
      <c r="B12" s="46"/>
      <c r="C12" s="46"/>
      <c r="D12" s="46"/>
      <c r="E12" s="15" t="s">
        <v>32</v>
      </c>
      <c r="F12" s="16">
        <v>0</v>
      </c>
      <c r="G12" s="16">
        <v>0.2</v>
      </c>
      <c r="H12" s="23">
        <v>0.05</v>
      </c>
      <c r="I12" s="28" t="s">
        <v>33</v>
      </c>
      <c r="J12" s="11">
        <f t="shared" si="0"/>
        <v>2.4639999999999999E-2</v>
      </c>
      <c r="K12" s="12">
        <f t="shared" si="7"/>
        <v>61600</v>
      </c>
      <c r="L12" s="26"/>
      <c r="M12" s="12">
        <f t="shared" si="1"/>
        <v>0</v>
      </c>
      <c r="N12" s="25">
        <v>0.11899999999999999</v>
      </c>
      <c r="O12" s="12">
        <f t="shared" si="2"/>
        <v>23800</v>
      </c>
      <c r="P12" s="25">
        <v>8.4000000000000005E-2</v>
      </c>
      <c r="Q12" s="12">
        <f t="shared" si="3"/>
        <v>37800</v>
      </c>
      <c r="R12" s="17"/>
      <c r="S12" s="12">
        <f t="shared" si="4"/>
        <v>0</v>
      </c>
      <c r="T12" s="17"/>
      <c r="U12" s="12">
        <f t="shared" si="5"/>
        <v>0</v>
      </c>
      <c r="V12" s="27" t="s">
        <v>34</v>
      </c>
      <c r="W12" s="12">
        <f t="shared" si="6"/>
        <v>63400.000000000007</v>
      </c>
      <c r="X12" s="2"/>
      <c r="Y12" s="2"/>
      <c r="Z12" s="2"/>
      <c r="AA12" s="2"/>
      <c r="AB12" s="2"/>
      <c r="AC12" s="2"/>
      <c r="AD12" s="2"/>
      <c r="AE12" s="2"/>
      <c r="AF12" s="2"/>
    </row>
    <row r="13" spans="1:32" ht="15" customHeight="1" thickBot="1" x14ac:dyDescent="0.55000000000000004">
      <c r="A13" s="18" t="s">
        <v>35</v>
      </c>
      <c r="B13" s="19">
        <v>0</v>
      </c>
      <c r="C13" s="19">
        <v>0.2</v>
      </c>
      <c r="D13" s="19">
        <f>H13</f>
        <v>0.1</v>
      </c>
      <c r="E13" s="18" t="s">
        <v>36</v>
      </c>
      <c r="F13" s="19">
        <v>0</v>
      </c>
      <c r="G13" s="19">
        <v>0.2</v>
      </c>
      <c r="H13" s="23">
        <v>0.1</v>
      </c>
      <c r="I13" s="28" t="s">
        <v>37</v>
      </c>
      <c r="J13" s="11">
        <f t="shared" si="0"/>
        <v>9.776E-2</v>
      </c>
      <c r="K13" s="12">
        <f t="shared" si="7"/>
        <v>244400</v>
      </c>
      <c r="L13" s="25">
        <v>0.104</v>
      </c>
      <c r="M13" s="12">
        <f t="shared" si="1"/>
        <v>104000</v>
      </c>
      <c r="N13" s="25"/>
      <c r="O13" s="12">
        <f t="shared" si="2"/>
        <v>0</v>
      </c>
      <c r="P13" s="25">
        <v>0.312</v>
      </c>
      <c r="Q13" s="12">
        <f t="shared" si="3"/>
        <v>140400</v>
      </c>
      <c r="R13" s="11"/>
      <c r="S13" s="12">
        <f t="shared" si="4"/>
        <v>0</v>
      </c>
      <c r="T13" s="11"/>
      <c r="U13" s="12">
        <f t="shared" si="5"/>
        <v>0</v>
      </c>
      <c r="V13" s="27"/>
      <c r="W13" s="12">
        <f t="shared" si="6"/>
        <v>5600.0000000000146</v>
      </c>
      <c r="X13" s="2"/>
      <c r="Y13" s="2"/>
      <c r="Z13" s="2"/>
      <c r="AA13" s="2"/>
      <c r="AB13" s="2"/>
      <c r="AC13" s="2"/>
      <c r="AD13" s="2"/>
      <c r="AE13" s="2"/>
      <c r="AF13" s="2"/>
    </row>
    <row r="14" spans="1:32" ht="15" customHeight="1" thickBot="1" x14ac:dyDescent="0.55000000000000004">
      <c r="A14" s="20" t="s">
        <v>10</v>
      </c>
      <c r="B14" s="21">
        <v>0.05</v>
      </c>
      <c r="C14" s="21">
        <v>0.25</v>
      </c>
      <c r="D14" s="21">
        <f>H14</f>
        <v>0.05</v>
      </c>
      <c r="E14" s="20" t="s">
        <v>10</v>
      </c>
      <c r="F14" s="21">
        <v>0.05</v>
      </c>
      <c r="G14" s="21">
        <v>0.25</v>
      </c>
      <c r="H14" s="23">
        <v>0.05</v>
      </c>
      <c r="I14" s="28"/>
      <c r="J14" s="11">
        <f t="shared" si="0"/>
        <v>0.15679999999999999</v>
      </c>
      <c r="K14" s="12">
        <f t="shared" si="7"/>
        <v>392000</v>
      </c>
      <c r="L14" s="25">
        <v>4.2000000000000003E-2</v>
      </c>
      <c r="M14" s="12">
        <f t="shared" si="1"/>
        <v>42000</v>
      </c>
      <c r="N14" s="25"/>
      <c r="O14" s="12">
        <f t="shared" si="2"/>
        <v>0</v>
      </c>
      <c r="P14" s="25"/>
      <c r="Q14" s="12">
        <f t="shared" si="3"/>
        <v>0</v>
      </c>
      <c r="R14" s="17">
        <v>1</v>
      </c>
      <c r="S14" s="12">
        <f t="shared" si="4"/>
        <v>350000</v>
      </c>
      <c r="T14" s="11"/>
      <c r="U14" s="12">
        <f t="shared" si="5"/>
        <v>0</v>
      </c>
      <c r="V14" s="27" t="s">
        <v>38</v>
      </c>
      <c r="W14" s="12">
        <f t="shared" si="6"/>
        <v>-267000</v>
      </c>
      <c r="X14" s="2"/>
      <c r="Y14" s="2"/>
      <c r="Z14" s="2"/>
      <c r="AA14" s="2"/>
      <c r="AB14" s="2"/>
      <c r="AC14" s="2"/>
      <c r="AD14" s="2"/>
      <c r="AE14" s="2"/>
      <c r="AF14" s="2"/>
    </row>
    <row r="15" spans="1:32" ht="15" customHeight="1" thickBot="1" x14ac:dyDescent="0.55000000000000004">
      <c r="A15" s="2"/>
      <c r="B15" s="22"/>
      <c r="C15" s="22"/>
      <c r="D15" s="22">
        <f>SUM(D3:D14)</f>
        <v>1</v>
      </c>
      <c r="E15" s="2"/>
      <c r="F15" s="22"/>
      <c r="G15" s="22"/>
      <c r="H15" s="22">
        <f>SUM(H3:H14)</f>
        <v>1</v>
      </c>
      <c r="I15" s="22"/>
      <c r="J15" s="11">
        <f>SUM(J3:J14)</f>
        <v>0.99999999999999978</v>
      </c>
      <c r="K15" s="30">
        <f>SUM(K3:K14)</f>
        <v>2500000</v>
      </c>
      <c r="L15" s="17">
        <f>SUM(L3:L14)</f>
        <v>0.99999999999999989</v>
      </c>
      <c r="M15" s="30">
        <v>1000000</v>
      </c>
      <c r="N15" s="17">
        <f>SUM(N3:N14)</f>
        <v>0.99999999999999989</v>
      </c>
      <c r="O15" s="30">
        <v>200000</v>
      </c>
      <c r="P15" s="17">
        <f>SUM(P3:P14)</f>
        <v>1</v>
      </c>
      <c r="Q15" s="30">
        <v>450000</v>
      </c>
      <c r="R15" s="17">
        <f>SUM(R3:R14)</f>
        <v>1</v>
      </c>
      <c r="S15" s="30">
        <v>350000</v>
      </c>
      <c r="T15" s="17">
        <f>SUM(T3:T14)</f>
        <v>1</v>
      </c>
      <c r="U15" s="30">
        <v>500000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5" customHeight="1" thickBot="1" x14ac:dyDescent="0.5500000000000000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5" customHeight="1" thickBot="1" x14ac:dyDescent="0.55000000000000004">
      <c r="A17" s="47" t="s">
        <v>40</v>
      </c>
      <c r="B17" s="48"/>
      <c r="C17" s="48"/>
      <c r="D17" s="48"/>
      <c r="E17" s="48"/>
      <c r="F17" s="48"/>
      <c r="G17" s="4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thickBot="1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" customHeight="1" thickBot="1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" customHeight="1" thickBot="1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" customHeight="1" thickBot="1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" customHeight="1" thickBot="1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 thickBo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" customHeight="1" thickBot="1" x14ac:dyDescent="0.5500000000000000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" customHeight="1" thickBo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" customHeight="1" thickBot="1" x14ac:dyDescent="0.5500000000000000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" customHeight="1" thickBot="1" x14ac:dyDescent="0.5500000000000000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" customHeight="1" thickBot="1" x14ac:dyDescent="0.5500000000000000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" customHeight="1" thickBot="1" x14ac:dyDescent="0.5500000000000000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" customHeight="1" thickBo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" customHeight="1" thickBot="1" x14ac:dyDescent="0.5500000000000000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" customHeight="1" thickBot="1" x14ac:dyDescent="0.5500000000000000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" customHeight="1" thickBot="1" x14ac:dyDescent="0.5500000000000000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 thickBo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" customHeight="1" thickBot="1" x14ac:dyDescent="0.5500000000000000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" customHeight="1" thickBot="1" x14ac:dyDescent="0.5500000000000000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" customHeight="1" thickBot="1" x14ac:dyDescent="0.5500000000000000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" customHeight="1" thickBot="1" x14ac:dyDescent="0.5500000000000000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" customHeight="1" thickBot="1" x14ac:dyDescent="0.5500000000000000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" customHeight="1" thickBot="1" x14ac:dyDescent="0.5500000000000000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 thickBot="1" x14ac:dyDescent="0.5500000000000000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" customHeight="1" thickBo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" customHeight="1" thickBot="1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" customHeight="1" thickBot="1" x14ac:dyDescent="0.5500000000000000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" customHeight="1" thickBot="1" x14ac:dyDescent="0.5500000000000000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" customHeight="1" thickBot="1" x14ac:dyDescent="0.5500000000000000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" customHeight="1" thickBot="1" x14ac:dyDescent="0.5500000000000000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" customHeight="1" thickBot="1" x14ac:dyDescent="0.5500000000000000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" customHeight="1" thickBot="1" x14ac:dyDescent="0.5500000000000000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5" customHeight="1" thickBot="1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thickBo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7" thickBot="1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4.7" thickBot="1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4.7" thickBot="1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4.7" thickBot="1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4.7" thickBo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4.7" thickBot="1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4.7" thickBot="1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4.7" thickBot="1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4.7" thickBot="1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4.7" thickBot="1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4.7" thickBot="1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4.7" thickBot="1" x14ac:dyDescent="0.550000000000000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4.7" thickBot="1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4.7" thickBot="1" x14ac:dyDescent="0.5500000000000000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4.7" thickBot="1" x14ac:dyDescent="0.5500000000000000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4.7" thickBot="1" x14ac:dyDescent="0.5500000000000000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4.7" thickBot="1" x14ac:dyDescent="0.5500000000000000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4.7" thickBo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4.7" thickBot="1" x14ac:dyDescent="0.5500000000000000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4.7" thickBot="1" x14ac:dyDescent="0.5500000000000000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4.7" thickBot="1" x14ac:dyDescent="0.5500000000000000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4.7" thickBot="1" x14ac:dyDescent="0.5500000000000000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4.7" thickBot="1" x14ac:dyDescent="0.5500000000000000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4.7" thickBot="1" x14ac:dyDescent="0.5500000000000000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4.7" thickBot="1" x14ac:dyDescent="0.5500000000000000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4.7" thickBot="1" x14ac:dyDescent="0.5500000000000000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4.7" thickBo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4.7" thickBot="1" x14ac:dyDescent="0.5500000000000000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4.7" thickBot="1" x14ac:dyDescent="0.5500000000000000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4.7" thickBot="1" x14ac:dyDescent="0.5500000000000000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4.7" thickBot="1" x14ac:dyDescent="0.5500000000000000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7" thickBot="1" x14ac:dyDescent="0.5500000000000000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7" thickBot="1" x14ac:dyDescent="0.5500000000000000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4.7" thickBot="1" x14ac:dyDescent="0.5500000000000000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4.7" thickBot="1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4.7" thickBot="1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4.7" thickBot="1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4.7" thickBot="1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7" thickBot="1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4.7" thickBot="1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4.7" thickBot="1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4.7" thickBot="1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4.7" thickBot="1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4.7" thickBot="1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4.7" thickBot="1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4.7" thickBot="1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4.7" thickBot="1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4.7" thickBot="1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4.7" thickBot="1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4.7" thickBot="1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4.7" thickBo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4.7" thickBo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4.7" thickBo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4.7" thickBo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4.7" thickBo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4.7" thickBo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4.7" thickBo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4.7" thickBo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4.7" thickBo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4.7" thickBo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4.7" thickBo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4.7" thickBo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4.7" thickBo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4.7" thickBo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4.7" thickBo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4.7" thickBo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4.7" thickBo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4.7" thickBo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4.7" thickBo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4.7" thickBo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4.7" thickBo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4.7" thickBo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4.7" thickBo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4.7" thickBo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4.7" thickBo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4.7" thickBo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4.7" thickBo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4.7" thickBo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4.7" thickBo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4.7" thickBo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4.7" thickBo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4.7" thickBo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4.7" thickBo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4.7" thickBo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4.7" thickBo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4.7" thickBo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4.7" thickBo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4.7" thickBo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4.7" thickBo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4.7" thickBo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4.7" thickBo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4.7" thickBo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4.7" thickBo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4.7" thickBo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4.7" thickBo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4.7" thickBo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4.7" thickBo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4.7" thickBo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4.7" thickBo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4.7" thickBo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4.7" thickBo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4.7" thickBo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4.7" thickBo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4.7" thickBo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4.7" thickBo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4.7" thickBo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4.7" thickBo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4.7" thickBo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4.7" thickBo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4.7" thickBo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4.7" thickBo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4.7" thickBo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4.7" thickBo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4.7" thickBo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4.7" thickBo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4.7" thickBo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4.7" thickBo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4.7" thickBo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4.7" thickBo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4.7" thickBo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4.7" thickBo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4.7" thickBo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4.7" thickBo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4.7" thickBo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4.7" thickBo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4.7" thickBo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4.7" thickBo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4.7" thickBo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4.7" thickBo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4.7" thickBo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4.7" thickBo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4.7" thickBo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4.7" thickBo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4.7" thickBo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4.7" thickBo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4.7" thickBo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4.7" thickBo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4.7" thickBo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4.7" thickBo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4.7" thickBo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4.7" thickBo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4.7" thickBo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4.7" thickBo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4.7" thickBo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4.7" thickBo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4.7" thickBo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4.7" thickBo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4.7" thickBo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4.7" thickBo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4.7" thickBo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4.7" thickBo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4.7" thickBo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4.7" thickBo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4.7" thickBo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4.7" thickBo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4.7" thickBo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4.7" thickBo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4.7" thickBo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4.7" thickBo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4.7" thickBo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4.7" thickBo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4.7" thickBo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4.7" thickBo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4.7" thickBo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4.7" thickBo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4.7" thickBo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4.7" thickBo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4.7" thickBo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4.7" thickBo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4.7" thickBo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4.7" thickBo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4.7" thickBo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4.7" thickBo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4.7" thickBo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4.7" thickBo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4.7" thickBo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4.7" thickBo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4.7" thickBo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4.7" thickBo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4.7" thickBo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4.7" thickBo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4.7" thickBo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4.7" thickBo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4.7" thickBo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4.7" thickBo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4.7" thickBo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4.7" thickBo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4.7" thickBo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4.7" thickBo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4.7" thickBo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4.7" thickBo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4.7" thickBo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4.7" thickBo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4.7" thickBo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4.7" thickBo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4.7" thickBo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4.7" thickBo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4.7" thickBo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4.7" thickBo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4.7" thickBo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4.7" thickBo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4.7" thickBo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4.7" thickBo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4.7" thickBo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4.7" thickBo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4.7" thickBo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4.7" thickBo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4.7" thickBo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4.7" thickBo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4.7" thickBo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4.7" thickBo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4.7" thickBo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4.7" thickBo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4.7" thickBo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4.7" thickBo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4.7" thickBo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4.7" thickBo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4.7" thickBo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4.7" thickBo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4.7" thickBo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4.7" thickBo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4.7" thickBo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4.7" thickBo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4.7" thickBo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4.7" thickBo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4.7" thickBo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4.7" thickBo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4.7" thickBo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4.7" thickBo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4.7" thickBo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4.7" thickBo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4.7" thickBo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4.7" thickBo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4.7" thickBo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4.7" thickBo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4.7" thickBo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4.7" thickBo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4.7" thickBo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4.7" thickBo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4.7" thickBo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4.7" thickBo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4.7" thickBo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4.7" thickBo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4.7" thickBo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4.7" thickBo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4.7" thickBo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4.7" thickBo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4.7" thickBo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4.7" thickBo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4.7" thickBo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4.7" thickBo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4.7" thickBo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4.7" thickBo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4.7" thickBo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4.7" thickBo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4.7" thickBo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4.7" thickBo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4.7" thickBo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4.7" thickBo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4.7" thickBo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4.7" thickBo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4.7" thickBo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4.7" thickBo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4.7" thickBo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4.7" thickBo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4.7" thickBo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4.7" thickBo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4.7" thickBo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4.7" thickBo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4.7" thickBo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4.7" thickBo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4.7" thickBo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4.7" thickBo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4.7" thickBo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4.7" thickBo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4.7" thickBo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4.7" thickBo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4.7" thickBo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4.7" thickBo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4.7" thickBo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4.7" thickBo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4.7" thickBo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4.7" thickBo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4.7" thickBo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4.7" thickBo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4.7" thickBo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4.7" thickBo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4.7" thickBo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4.7" thickBo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4.7" thickBo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4.7" thickBo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4.7" thickBo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4.7" thickBo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4.7" thickBo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4.7" thickBo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4.7" thickBo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4.7" thickBo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4.7" thickBo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4.7" thickBo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4.7" thickBo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4.7" thickBo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4.7" thickBo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4.7" thickBo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4.7" thickBo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4.7" thickBo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4.7" thickBo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4.7" thickBo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4.7" thickBo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4.7" thickBo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4.7" thickBo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4.7" thickBo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4.7" thickBo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4.7" thickBo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4.7" thickBo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4.7" thickBo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4.7" thickBo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4.7" thickBo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4.7" thickBo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4.7" thickBo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4.7" thickBo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4.7" thickBo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4.7" thickBo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4.7" thickBo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4.7" thickBo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4.7" thickBo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4.7" thickBo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4.7" thickBo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4.7" thickBo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4.7" thickBo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4.7" thickBo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4.7" thickBo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4.7" thickBo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4.7" thickBo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4.7" thickBo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4.7" thickBo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4.7" thickBo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4.7" thickBo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4.7" thickBo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4.7" thickBo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4.7" thickBo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4.7" thickBo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4.7" thickBo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4.7" thickBo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4.7" thickBo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4.7" thickBo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4.7" thickBo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4.7" thickBo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4.7" thickBo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4.7" thickBo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4.7" thickBo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4.7" thickBo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4.7" thickBo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4.7" thickBo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4.7" thickBo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4.7" thickBo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4.7" thickBo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4.7" thickBo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4.7" thickBo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4.7" thickBo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4.7" thickBo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4.7" thickBo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4.7" thickBo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4.7" thickBo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4.7" thickBo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4.7" thickBo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4.7" thickBo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4.7" thickBo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4.7" thickBo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4.7" thickBo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4.7" thickBo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4.7" thickBo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4.7" thickBo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4.7" thickBo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4.7" thickBo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4.7" thickBo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4.7" thickBo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4.7" thickBo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4.7" thickBo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4.7" thickBo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4.7" thickBo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4.7" thickBo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4.7" thickBo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4.7" thickBo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4.7" thickBo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4.7" thickBo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4.7" thickBo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4.7" thickBo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4.7" thickBo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4.7" thickBo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4.7" thickBo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4.7" thickBo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4.7" thickBo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4.7" thickBo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4.7" thickBo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4.7" thickBo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4.7" thickBo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4.7" thickBo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4.7" thickBo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4.7" thickBo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4.7" thickBo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4.7" thickBo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4.7" thickBo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4.7" thickBo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4.7" thickBo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4.7" thickBo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4.7" thickBo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4.7" thickBo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4.7" thickBo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4.7" thickBo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4.7" thickBo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4.7" thickBo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4.7" thickBo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4.7" thickBo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4.7" thickBo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4.7" thickBo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4.7" thickBo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4.7" thickBo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4.7" thickBo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4.7" thickBo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4.7" thickBo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4.7" thickBo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4.7" thickBo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4.7" thickBo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4.7" thickBo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4.7" thickBo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4.7" thickBo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4.7" thickBo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4.7" thickBo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4.7" thickBo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4.7" thickBo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4.7" thickBo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4.7" thickBo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4.7" thickBo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4.7" thickBo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4.7" thickBo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4.7" thickBo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4.7" thickBo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4.7" thickBo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4.7" thickBo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4.7" thickBo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4.7" thickBo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4.7" thickBo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4.7" thickBo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4.7" thickBo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4.7" thickBo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4.7" thickBo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4.7" thickBo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4.7" thickBo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4.7" thickBo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4.7" thickBo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4.7" thickBo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4.7" thickBo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4.7" thickBo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4.7" thickBo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4.7" thickBo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4.7" thickBo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4.7" thickBo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4.7" thickBo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4.7" thickBo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4.7" thickBo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4.7" thickBo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4.7" thickBo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4.7" thickBo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4.7" thickBo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4.7" thickBo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4.7" thickBo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4.7" thickBo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4.7" thickBo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4.7" thickBo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4.7" thickBo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4.7" thickBo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4.7" thickBo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4.7" thickBo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4.7" thickBo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4.7" thickBo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4.7" thickBo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4.7" thickBo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4.7" thickBo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4.7" thickBo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4.7" thickBo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4.7" thickBo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4.7" thickBo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4.7" thickBo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4.7" thickBo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4.7" thickBo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4.7" thickBo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4.7" thickBo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4.7" thickBo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4.7" thickBo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4.7" thickBo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4.7" thickBo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4.7" thickBo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4.7" thickBo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4.7" thickBo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4.7" thickBo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4.7" thickBo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4.7" thickBo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4.7" thickBo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4.7" thickBo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4.7" thickBo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4.7" thickBo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4.7" thickBo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4.7" thickBo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4.7" thickBo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4.7" thickBo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4.7" thickBo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4.7" thickBo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4.7" thickBo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4.7" thickBo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4.7" thickBo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4.7" thickBo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4.7" thickBo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4.7" thickBo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4.7" thickBo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4.7" thickBo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4.7" thickBo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4.7" thickBo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4.7" thickBo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4.7" thickBo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4.7" thickBo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4.7" thickBo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4.7" thickBo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4.7" thickBo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4.7" thickBo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4.7" thickBo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4.7" thickBo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4.7" thickBo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4.7" thickBo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4.7" thickBo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4.7" thickBo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4.7" thickBo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4.7" thickBo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4.7" thickBo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4.7" thickBo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4.7" thickBo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4.7" thickBo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4.7" thickBo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4.7" thickBo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4.7" thickBo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4.7" thickBo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4.7" thickBo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4.7" thickBo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4.7" thickBo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4.7" thickBo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4.7" thickBo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4.7" thickBo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4.7" thickBo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4.7" thickBo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4.7" thickBo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4.7" thickBo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4.7" thickBo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4.7" thickBo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4.7" thickBo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4.7" thickBo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4.7" thickBo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4.7" thickBo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4.7" thickBo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4.7" thickBo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4.7" thickBo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4.7" thickBo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4.7" thickBo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4.7" thickBo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4.7" thickBo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4.7" thickBo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4.7" thickBo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4.7" thickBo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4.7" thickBo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4.7" thickBo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4.7" thickBo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4.7" thickBo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4.7" thickBo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4.7" thickBo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4.7" thickBo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4.7" thickBo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4.7" thickBo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4.7" thickBo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4.7" thickBo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4.7" thickBo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4.7" thickBo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4.7" thickBo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4.7" thickBo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4.7" thickBo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4.7" thickBo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4.7" thickBo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4.7" thickBo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4.7" thickBo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4.7" thickBo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4.7" thickBo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4.7" thickBo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4.7" thickBo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4.7" thickBo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4.7" thickBo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4.7" thickBo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4.7" thickBo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4.7" thickBo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4.7" thickBo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4.7" thickBo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4.7" thickBo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4.7" thickBo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4.7" thickBo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4.7" thickBo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4.7" thickBo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4.7" thickBo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4.7" thickBo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4.7" thickBo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4.7" thickBo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4.7" thickBo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4.7" thickBo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4.7" thickBo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4.7" thickBo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4.7" thickBo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4.7" thickBo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4.7" thickBo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4.7" thickBo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4.7" thickBo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4.7" thickBo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4.7" thickBo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4.7" thickBo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4.7" thickBo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4.7" thickBo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4.7" thickBo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4.7" thickBo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4.7" thickBo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4.7" thickBo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4.7" thickBo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4.7" thickBo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4.7" thickBo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4.7" thickBo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4.7" thickBo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4.7" thickBo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4.7" thickBo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4.7" thickBo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4.7" thickBo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4.7" thickBo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4.7" thickBo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4.7" thickBo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4.7" thickBo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4.7" thickBo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4.7" thickBo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4.7" thickBo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4.7" thickBo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4.7" thickBo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4.7" thickBo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4.7" thickBo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4.7" thickBo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4.7" thickBo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4.7" thickBo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4.7" thickBo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4.7" thickBo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4.7" thickBo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4.7" thickBo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4.7" thickBo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4.7" thickBo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4.7" thickBo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4.7" thickBo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4.7" thickBo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4.7" thickBo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4.7" thickBo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4.7" thickBo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4.7" thickBo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4.7" thickBo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4.7" thickBo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4.7" thickBo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4.7" thickBo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4.7" thickBo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4.7" thickBo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4.7" thickBo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4.7" thickBo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4.7" thickBo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4.7" thickBo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4.7" thickBo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4.7" thickBo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4.7" thickBo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4.7" thickBo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4.7" thickBo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4.7" thickBo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4.7" thickBo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4.7" thickBo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4.7" thickBo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4.7" thickBo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4.7" thickBo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4.7" thickBo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4.7" thickBo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4.7" thickBo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4.7" thickBo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4.7" thickBo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4.7" thickBo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4.7" thickBo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4.7" thickBo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4.7" thickBo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4.7" thickBo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4.7" thickBo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4.7" thickBo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4.7" thickBo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4.7" thickBo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4.7" thickBo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4.7" thickBo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4.7" thickBo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4.7" thickBo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4.7" thickBo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4.7" thickBo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4.7" thickBo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4.7" thickBo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4.7" thickBo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4.7" thickBo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4.7" thickBo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4.7" thickBo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4.7" thickBo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4.7" thickBo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4.7" thickBo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4.7" thickBo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4.7" thickBo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4.7" thickBo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4.7" thickBo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4.7" thickBo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4.7" thickBo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4.7" thickBo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4.7" thickBo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4.7" thickBo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4.7" thickBo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4.7" thickBo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4.7" thickBo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4.7" thickBo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4.7" thickBo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4.7" thickBo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4.7" thickBo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4.7" thickBo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4.7" thickBo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4.7" thickBo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4.7" thickBo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4.7" thickBo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4.7" thickBo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4.7" thickBo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4.7" thickBo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4.7" thickBo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4.7" thickBo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4.7" thickBo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4.7" thickBo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4.7" thickBo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4.7" thickBo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4.7" thickBo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4.7" thickBo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4.7" thickBo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4.7" thickBo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4.7" thickBo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4.7" thickBo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4.7" thickBo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4.7" thickBo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4.7" thickBo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4.7" thickBo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4.7" thickBo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4.7" thickBo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4.7" thickBo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4.7" thickBo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4.7" thickBo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4.7" thickBo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4.7" thickBo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4.7" thickBo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4.7" thickBo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4.7" thickBo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4.7" thickBo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4.7" thickBo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4.7" thickBo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4.7" thickBo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4.7" thickBo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4.7" thickBo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4.7" thickBo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4.7" thickBo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4.7" thickBo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4.7" thickBo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4.7" thickBo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4.7" thickBo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4.7" thickBo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4.7" thickBo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4.7" thickBo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4.7" thickBo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4.7" thickBo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4.7" thickBo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4.7" thickBo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4.7" thickBo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4.7" thickBo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4.7" thickBo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4.7" thickBo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4.7" thickBo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4.7" thickBo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4.7" thickBo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4.7" thickBo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4.7" thickBo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4.7" thickBo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4.7" thickBo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4.7" thickBo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4.7" thickBo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4.7" thickBo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4.7" thickBo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4.7" thickBo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4.7" thickBo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4.7" thickBo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4.7" thickBo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4.7" thickBo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4.7" thickBo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4.7" thickBo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4.7" thickBo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4.7" thickBo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4.7" thickBo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4.7" thickBo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4.7" thickBo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4.7" thickBo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4.7" thickBo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4.7" thickBo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4.7" thickBo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4.7" thickBo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4.7" thickBo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4.7" thickBo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4.7" thickBo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4.7" thickBo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4.7" thickBo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4.7" thickBo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4.7" thickBo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4.7" thickBo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4.7" thickBo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4.7" thickBo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4.7" thickBo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4.7" thickBo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4.7" thickBo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4.7" thickBo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4.7" thickBo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4.7" thickBo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4.7" thickBo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4.7" thickBo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4.7" thickBo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4.7" thickBo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4.7" thickBo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4.7" thickBo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4.7" thickBo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4.7" thickBo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4.7" thickBo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4.7" thickBo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4.7" thickBo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4.7" thickBo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4.7" thickBo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4.7" thickBo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4.7" thickBo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4.7" thickBo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4.7" thickBo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4.7" thickBo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4.7" thickBo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4.7" thickBo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4.7" thickBo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4.7" thickBo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4.7" thickBo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4.7" thickBo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4.7" thickBo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4.7" thickBo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4.7" thickBo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4.7" thickBo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4.7" thickBo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4.7" thickBo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4.7" thickBo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4.7" thickBo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4.7" thickBo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4.7" thickBo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4.7" thickBo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4.7" thickBo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4.7" thickBo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4.7" thickBo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4.7" thickBo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4.7" thickBo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4.7" thickBo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4.7" thickBo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4.7" thickBo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4.7" thickBo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4.7" thickBo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4.7" thickBo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4.7" thickBo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4.7" thickBo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4.7" thickBo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4.7" thickBo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4.7" thickBo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4.7" thickBo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4.7" thickBo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4.7" thickBo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4.7" thickBo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4.7" thickBo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4.7" thickBo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4.7" thickBo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4.7" thickBo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4.7" thickBo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4.7" thickBo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4.7" thickBo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4.7" thickBo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4.7" thickBo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4.7" thickBo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4.7" thickBo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4.7" thickBo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4.7" thickBo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4.7" thickBo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4.7" thickBo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4.7" thickBo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4.7" thickBo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4.7" thickBo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4.7" thickBo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4.7" thickBo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4.7" thickBo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4.7" thickBo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4.7" thickBo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4.7" thickBo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4.7" thickBo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4.7" thickBo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4.7" thickBo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4.7" thickBo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4.7" thickBo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4.7" thickBo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4.7" thickBo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4.7" thickBo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4.7" thickBo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4.7" thickBo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4.7" thickBo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4.7" thickBo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4.7" thickBo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4.7" thickBo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4.7" thickBo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4.7" thickBo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4.7" thickBo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4.7" thickBo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4.7" thickBo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4.7" thickBo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4.7" thickBo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4.7" thickBo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4.7" thickBo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4.7" thickBo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4.7" thickBo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4.7" thickBo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4.7" thickBo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4.7" thickBo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4.7" thickBo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4.7" thickBo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4.7" thickBo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4.7" thickBo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4.7" thickBo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4.7" thickBo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4.7" thickBo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4.7" thickBo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4.7" thickBo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4.7" thickBo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4.7" thickBo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4.7" thickBo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4.7" thickBo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4.7" thickBo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4.7" thickBo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</sheetData>
  <mergeCells count="19">
    <mergeCell ref="A10:A12"/>
    <mergeCell ref="B10:B12"/>
    <mergeCell ref="C10:C12"/>
    <mergeCell ref="D10:D12"/>
    <mergeCell ref="A17:G17"/>
    <mergeCell ref="A3:A6"/>
    <mergeCell ref="B3:B6"/>
    <mergeCell ref="C3:C6"/>
    <mergeCell ref="D3:D6"/>
    <mergeCell ref="A7:A9"/>
    <mergeCell ref="B7:B9"/>
    <mergeCell ref="C7:C9"/>
    <mergeCell ref="D7:D9"/>
    <mergeCell ref="T2:U2"/>
    <mergeCell ref="J2:K2"/>
    <mergeCell ref="L2:M2"/>
    <mergeCell ref="N2:O2"/>
    <mergeCell ref="P2:Q2"/>
    <mergeCell ref="R2:S2"/>
  </mergeCells>
  <pageMargins left="0.7" right="0.7" top="0.75" bottom="0.75" header="0.3" footer="0.3"/>
  <pageSetup orientation="portrait" r:id="rId1"/>
  <ignoredErrors>
    <ignoredError sqref="D3 D7 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Nerina Visser</dc:creator>
  <cp:lastModifiedBy>Gizelle Willows</cp:lastModifiedBy>
  <dcterms:created xsi:type="dcterms:W3CDTF">2020-08-20T16:38:04Z</dcterms:created>
  <dcterms:modified xsi:type="dcterms:W3CDTF">2024-03-25T13:16:52Z</dcterms:modified>
</cp:coreProperties>
</file>